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40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_FilterDatabase" localSheetId="3" hidden="1">'FattureTempi'!$A$6:$AI$6</definedName>
    <definedName name="_xlnm._FilterDatabase" localSheetId="4" hidden="1">'MandatiTempi'!$A$6:$O$6</definedName>
    <definedName name="_xlnm.Print_Area" localSheetId="6">'Debiti'!$A$1:$AB$69</definedName>
    <definedName name="_xlnm.Print_Area" localSheetId="7">'ElencoFatture'!$C$1:$P$72</definedName>
    <definedName name="_xlnm.Print_Area" localSheetId="3">'FattureTempi'!$A$1:$AI$69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<sst xmlns="http://schemas.openxmlformats.org/spreadsheetml/2006/main" count="275" uniqueCount="136">
  <si>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</si>
  <si>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</si>
  <si>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</si>
  <si>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</si>
  <si>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</si>
  <si>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</si>
  <si>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</si>
  <si>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</si>
  <si>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</si>
  <si>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</si>
  <si>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</si>
  <si>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</si>
  <si>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</si>
  <si>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</si>
  <si>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</si>
  <si>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</si>
  <si>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</si>
  <si>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</si>
  <si>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</si>
  <si>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</si>
  <si>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</si>
  <si>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</si>
  <si>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</si>
  <si>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</si>
  <si>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</si>
  <si>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</si>
  <si>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</si>
  <si>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</si>
  <si>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</si>
  <si>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</si>
  <si>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</si>
  <si>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</si>
  <si>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</si>
  <si>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</si>
  <si>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</si>
  <si>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</si>
  <si>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</si>
  <si>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</si>
  <si>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</si>
  <si>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</si>
  <si>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</si>
  <si>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</si>
  <si>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</si>
  <si>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</si>
  <si>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</si>
  <si>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</si>
  <si>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</si>
  <si>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</si>
  <si>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</si>
  <si>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</si>
  <si>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</si>
  <si>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</si>
  <si>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</si>
  <si>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</si>
  <si>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</si>
  <si>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</si>
  <si>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01/04/2021 - 30/06/2021</t>
  </si>
  <si>
    <t>Tempestività dei Pagamenti - Elenco Fatture Pagate - Periodo 01/04/2021 - 30/06/2021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</si>
  <si>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</si>
  <si>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</si>
  <si>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</si>
  <si>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</si>
  <si>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</si>
  <si>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</si>
  <si>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</si>
  <si>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</si>
  <si>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</si>
  <si>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</si>
  <si>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</si>
  <si>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</si>
  <si>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</si>
  <si>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</si>
  <si>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</si>
  <si>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</si>
  <si>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</si>
  <si>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</si>
  <si>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</si>
  <si>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</si>
  <si>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</si>
  <si>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</si>
  <si>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</si>
  <si>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</si>
  <si>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</si>
  <si>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</si>
  <si>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</si>
  <si>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</si>
  <si>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</si>
  <si>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</si>
  <si>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</si>
  <si>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</si>
  <si>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</si>
  <si>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</si>
  <si>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</si>
  <si>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</si>
  <si>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</si>
  <si>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</si>
  <si>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</si>
  <si>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</si>
  <si>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</si>
  <si>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</si>
  <si>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</si>
  <si>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</si>
  <si>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</si>
  <si>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</si>
  <si>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</si>
  <si>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</si>
  <si>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</si>
  <si>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</si>
  <si>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</si>
  <si>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</si>
  <si>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</si>
  <si>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</si>
  <si>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</si>
  <si>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</si>
  <si>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Consorzio Turistico Sa Perda 'e Iddocca</t>
  </si>
  <si>
    <t>8R00071600</t>
  </si>
  <si>
    <t>3BIM 2021</t>
  </si>
  <si>
    <t>SI</t>
  </si>
  <si>
    <t>ZE80145903</t>
  </si>
  <si>
    <t>2021</t>
  </si>
  <si>
    <t>8</t>
  </si>
  <si>
    <t>TELECOM ITALIA SPA</t>
  </si>
  <si>
    <t>00488410010</t>
  </si>
  <si>
    <t>*</t>
  </si>
  <si>
    <t>1010803</t>
  </si>
  <si>
    <t/>
  </si>
  <si>
    <t>1</t>
  </si>
  <si>
    <t>NO</t>
  </si>
  <si>
    <t>TOTALI FATTURE:</t>
  </si>
  <si>
    <t>IND. TEMPESTIVITA' FATTURE:</t>
  </si>
  <si>
    <t>REGIONE N.15</t>
  </si>
  <si>
    <t>ANNULLATO - VERSAMENTO IMPOSTE PER I.R.A.P.  MESE DI: GIUGNO 21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</si>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</sst>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0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3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3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3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2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1" xfId="0" applyNumberFormat="1" applyFont="1" applyFill="1" applyBorder="1" applyAlignment="1">
      <alignment horizontal="right" vertical="center"/>
    </xf>
    <xf numFmtId="4" fontId="0" fillId="27" borderId="21" xfId="0" applyNumberFormat="1" applyFont="1" applyFill="1" applyBorder="1" applyAlignment="1">
      <alignment horizontal="right" vertical="center"/>
    </xf>
    <xf numFmtId="0" fontId="0" fillId="27" borderId="19" xfId="0" applyFont="1" applyFill="1" applyBorder="1" applyAlignment="1">
      <alignment/>
    </xf>
    <xf numFmtId="0" fontId="17" fillId="0" borderId="24" xfId="48" applyNumberFormat="1" applyFont="1" applyBorder="1" applyAlignment="1" applyProtection="1">
      <alignment horizontal="center" vertical="center"/>
      <protection/>
    </xf>
    <xf numFmtId="4" fontId="1" fillId="27" borderId="21" xfId="0" applyNumberFormat="1" applyFont="1" applyFill="1" applyBorder="1" applyAlignment="1">
      <alignment horizontal="right" vertical="center"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14" fontId="37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horizontal="right" vertical="center"/>
      <protection/>
    </xf>
    <xf numFmtId="14" fontId="21" fillId="22" borderId="0" xfId="48" applyNumberFormat="1" applyFont="1" applyFill="1" applyBorder="1" applyAlignment="1" applyProtection="1">
      <alignment horizontal="center" vertical="center" wrapText="1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4" fontId="3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Fill="1" applyBorder="1" applyAlignment="1" applyProtection="1">
      <alignment horizontal="right" vertical="center"/>
      <protection/>
    </xf>
    <xf numFmtId="4" fontId="39" fillId="22" borderId="0" xfId="48" applyNumberFormat="1" applyFont="1" applyFill="1" applyBorder="1" applyAlignment="1" applyProtection="1">
      <alignment horizontal="center" vertical="center" wrapText="1"/>
      <protection/>
    </xf>
    <xf numFmtId="4" fontId="39" fillId="22" borderId="0" xfId="48" applyNumberFormat="1" applyFont="1" applyFill="1" applyBorder="1" applyAlignment="1" applyProtection="1">
      <alignment horizontal="right" vertical="center" wrapText="1"/>
      <protection/>
    </xf>
    <xf numFmtId="0" fontId="39" fillId="22" borderId="0" xfId="48" applyNumberFormat="1" applyFont="1" applyFill="1" applyBorder="1" applyAlignment="1" applyProtection="1">
      <alignment horizontal="center" vertical="center" wrapText="1"/>
      <protection/>
    </xf>
    <xf numFmtId="0" fontId="39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7" xfId="0" applyNumberFormat="1" applyFont="1" applyFill="1" applyBorder="1" applyAlignment="1">
      <alignment horizontal="center"/>
    </xf>
    <xf numFmtId="0" fontId="23" fillId="17" borderId="28" xfId="0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0" fillId="17" borderId="21" xfId="48" applyNumberFormat="1" applyFont="1" applyFill="1" applyBorder="1" applyAlignment="1">
      <alignment horizontal="center" vertical="center"/>
      <protection/>
    </xf>
    <xf numFmtId="0" fontId="2" fillId="0" borderId="19" xfId="48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19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19" xfId="48" applyBorder="1" applyAlignment="1">
      <alignment vertical="center"/>
      <protection/>
    </xf>
    <xf numFmtId="0" fontId="2" fillId="0" borderId="20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19" xfId="48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48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14" fontId="17" fillId="0" borderId="27" xfId="48" applyNumberFormat="1" applyFont="1" applyBorder="1" applyAlignment="1" applyProtection="1">
      <alignment horizontal="center" vertical="center" wrapText="1"/>
      <protection/>
    </xf>
    <xf numFmtId="0" fontId="17" fillId="0" borderId="28" xfId="48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1" xfId="48" applyNumberFormat="1" applyFont="1" applyFill="1" applyBorder="1" applyAlignment="1" applyProtection="1">
      <alignment horizontal="left" vertical="center"/>
      <protection/>
    </xf>
    <xf numFmtId="0" fontId="0" fillId="28" borderId="19" xfId="0" applyFill="1" applyBorder="1" applyAlignment="1" applyProtection="1">
      <alignment horizontal="left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26" borderId="20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1" xfId="48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7" fillId="26" borderId="21" xfId="48" applyNumberFormat="1" applyFont="1" applyFill="1" applyBorder="1" applyAlignment="1" applyProtection="1">
      <alignment horizontal="left" vertical="center"/>
      <protection/>
    </xf>
    <xf numFmtId="0" fontId="0" fillId="26" borderId="20" xfId="0" applyFill="1" applyBorder="1" applyAlignment="1" applyProtection="1">
      <alignment horizontal="left"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7" fillId="29" borderId="21" xfId="48" applyNumberFormat="1" applyFont="1" applyFill="1" applyBorder="1" applyAlignment="1" applyProtection="1">
      <alignment horizontal="center" vertical="center"/>
      <protection/>
    </xf>
    <xf numFmtId="0" fontId="0" fillId="29" borderId="19" xfId="0" applyFill="1" applyBorder="1" applyAlignment="1" applyProtection="1">
      <alignment/>
      <protection/>
    </xf>
    <xf numFmtId="0" fontId="0" fillId="29" borderId="20" xfId="0" applyFill="1" applyBorder="1" applyAlignment="1" applyProtection="1">
      <alignment/>
      <protection/>
    </xf>
    <xf numFmtId="0" fontId="2" fillId="0" borderId="20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19" xfId="0" applyFill="1" applyBorder="1" applyAlignment="1">
      <alignment horizontal="left"/>
    </xf>
    <xf numFmtId="0" fontId="0" fillId="26" borderId="20" xfId="0" applyFill="1" applyBorder="1" applyAlignment="1">
      <alignment horizontal="left"/>
    </xf>
    <xf numFmtId="0" fontId="0" fillId="29" borderId="19" xfId="0" applyFill="1" applyBorder="1" applyAlignment="1">
      <alignment/>
    </xf>
    <xf numFmtId="0" fontId="0" fillId="29" borderId="20" xfId="0" applyFill="1" applyBorder="1" applyAlignment="1">
      <alignment/>
    </xf>
    <xf numFmtId="0" fontId="17" fillId="0" borderId="32" xfId="48" applyNumberFormat="1" applyFont="1" applyBorder="1" applyAlignment="1" applyProtection="1">
      <alignment horizontal="left" vertical="center"/>
      <protection/>
    </xf>
    <xf numFmtId="0" fontId="17" fillId="0" borderId="26" xfId="48" applyNumberFormat="1" applyFont="1" applyBorder="1" applyAlignment="1" applyProtection="1">
      <alignment horizontal="left" vertical="center"/>
      <protection/>
    </xf>
    <xf numFmtId="0" fontId="17" fillId="22" borderId="19" xfId="48" applyNumberFormat="1" applyFont="1" applyFill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7" borderId="19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2" fillId="27" borderId="19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5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2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1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3"/>
    </row>
    <row r="2" spans="1:12" s="62" customFormat="1" ht="22.5" customHeight="1">
      <c r="A2" s="224" t="s">
        <v>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6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7" t="s">
        <v>12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0" t="s">
        <v>55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9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3" t="s">
        <v>13</v>
      </c>
      <c r="AB4" s="228"/>
      <c r="AC4" s="228"/>
      <c r="AD4" s="228"/>
      <c r="AE4" s="228"/>
      <c r="AF4" s="228"/>
      <c r="AG4" s="234"/>
      <c r="AH4" s="32">
        <v>30</v>
      </c>
    </row>
    <row r="5" spans="1:34" s="15" customFormat="1" ht="22.5" customHeight="1">
      <c r="A5" s="230" t="s">
        <v>14</v>
      </c>
      <c r="B5" s="231"/>
      <c r="C5" s="232"/>
      <c r="D5" s="230" t="s">
        <v>15</v>
      </c>
      <c r="E5" s="231"/>
      <c r="F5" s="231"/>
      <c r="G5" s="231"/>
      <c r="H5" s="232"/>
      <c r="I5" s="230" t="s">
        <v>16</v>
      </c>
      <c r="J5" s="231"/>
      <c r="K5" s="232"/>
      <c r="L5" s="230" t="s">
        <v>1</v>
      </c>
      <c r="M5" s="231"/>
      <c r="N5" s="231"/>
      <c r="O5" s="230" t="s">
        <v>17</v>
      </c>
      <c r="P5" s="232"/>
      <c r="Q5" s="230" t="s">
        <v>18</v>
      </c>
      <c r="R5" s="231"/>
      <c r="S5" s="231"/>
      <c r="T5" s="232"/>
      <c r="U5" s="230" t="s">
        <v>19</v>
      </c>
      <c r="V5" s="231"/>
      <c r="W5" s="231"/>
      <c r="X5" s="58" t="s">
        <v>47</v>
      </c>
      <c r="Y5" s="230" t="s">
        <v>20</v>
      </c>
      <c r="Z5" s="232"/>
      <c r="AA5" s="235" t="s">
        <v>41</v>
      </c>
      <c r="AB5" s="236"/>
      <c r="AC5" s="236"/>
      <c r="AD5" s="236"/>
      <c r="AE5" s="236"/>
      <c r="AF5" s="236"/>
      <c r="AG5" s="236"/>
      <c r="AH5" s="237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1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4" t="s">
        <v>54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0"/>
      <c r="P3" s="240"/>
      <c r="Q3" s="240"/>
      <c r="R3" s="241"/>
    </row>
    <row r="4" spans="1:18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1"/>
    </row>
    <row r="5" spans="1:18" s="62" customFormat="1" ht="22.5" customHeight="1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42" t="s">
        <v>13</v>
      </c>
      <c r="L5" s="243"/>
      <c r="M5" s="243"/>
      <c r="N5" s="243"/>
      <c r="O5" s="243"/>
      <c r="P5" s="243"/>
      <c r="Q5" s="244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7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17.140625" style="104" customWidth="1"/>
    <col min="19" max="19" width="17.140625" style="115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8.28125" style="104" bestFit="1" customWidth="1"/>
    <col min="29" max="29" width="12.7109375" style="114" customWidth="1"/>
    <col min="30" max="30" width="14.00390625" style="114" customWidth="1"/>
    <col min="31" max="31" width="15.7109375" style="114" customWidth="1"/>
    <col min="32" max="32" width="15.7109375" style="112" customWidth="1"/>
    <col min="33" max="33" width="14.7109375" style="112" customWidth="1"/>
    <col min="34" max="34" width="16.140625" style="116" customWidth="1"/>
    <col min="35" max="35" width="15.421875" style="104" customWidth="1"/>
    <col min="36" max="37" width="9.140625" style="104" customWidth="1"/>
    <col min="38" max="38" width="19.00390625" style="104" customWidth="1"/>
    <col min="39" max="16384" width="9.140625" style="104" customWidth="1"/>
  </cols>
  <sheetData>
    <row r="1" spans="1:35" s="87" customFormat="1" ht="22.5" customHeight="1">
      <c r="A1" s="251" t="s">
        <v>114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3"/>
    </row>
    <row r="2" spans="1:34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89"/>
      <c r="AC2" s="21"/>
      <c r="AD2" s="21"/>
      <c r="AE2" s="21"/>
      <c r="AF2" s="92"/>
      <c r="AG2" s="93"/>
      <c r="AH2" s="125"/>
    </row>
    <row r="3" spans="1:35" s="87" customFormat="1" ht="22.5" customHeight="1">
      <c r="A3" s="235" t="s">
        <v>57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5"/>
    </row>
    <row r="4" spans="1:35" s="87" customFormat="1" ht="15" customHeight="1">
      <c r="A4" s="95"/>
      <c r="B4" s="96"/>
      <c r="C4" s="97"/>
      <c r="D4" s="98"/>
      <c r="E4" s="97"/>
      <c r="F4" s="98"/>
      <c r="G4" s="99"/>
      <c r="H4" s="99"/>
      <c r="I4" s="134"/>
      <c r="J4" s="99"/>
      <c r="K4" s="96"/>
      <c r="L4" s="96"/>
      <c r="M4" s="96"/>
      <c r="N4" s="97"/>
      <c r="O4" s="98"/>
      <c r="P4" s="97"/>
      <c r="Q4" s="97"/>
      <c r="R4" s="96"/>
      <c r="S4" s="98"/>
      <c r="T4" s="96"/>
      <c r="U4" s="96"/>
      <c r="V4" s="96"/>
      <c r="W4" s="96"/>
      <c r="X4" s="96"/>
      <c r="Y4" s="96"/>
      <c r="Z4" s="96"/>
      <c r="AA4" s="96"/>
      <c r="AB4" s="96"/>
      <c r="AC4" s="97"/>
      <c r="AD4" s="233"/>
      <c r="AE4" s="256"/>
      <c r="AF4" s="256"/>
      <c r="AG4" s="256"/>
      <c r="AH4" s="257"/>
      <c r="AI4" s="250"/>
    </row>
    <row r="5" spans="1:35" s="87" customFormat="1" ht="22.5" customHeight="1">
      <c r="A5" s="235" t="s">
        <v>14</v>
      </c>
      <c r="B5" s="245"/>
      <c r="C5" s="246"/>
      <c r="D5" s="235" t="s">
        <v>15</v>
      </c>
      <c r="E5" s="245"/>
      <c r="F5" s="245"/>
      <c r="G5" s="245"/>
      <c r="H5" s="245"/>
      <c r="I5" s="245"/>
      <c r="J5" s="245"/>
      <c r="K5" s="246"/>
      <c r="L5" s="235" t="s">
        <v>16</v>
      </c>
      <c r="M5" s="245"/>
      <c r="N5" s="246"/>
      <c r="O5" s="235" t="s">
        <v>1</v>
      </c>
      <c r="P5" s="245"/>
      <c r="Q5" s="245"/>
      <c r="R5" s="235" t="s">
        <v>17</v>
      </c>
      <c r="S5" s="246"/>
      <c r="T5" s="235" t="s">
        <v>18</v>
      </c>
      <c r="U5" s="245"/>
      <c r="V5" s="245"/>
      <c r="W5" s="246"/>
      <c r="X5" s="235" t="s">
        <v>19</v>
      </c>
      <c r="Y5" s="245"/>
      <c r="Z5" s="245"/>
      <c r="AA5" s="100" t="s">
        <v>47</v>
      </c>
      <c r="AB5" s="235" t="s">
        <v>20</v>
      </c>
      <c r="AC5" s="246"/>
      <c r="AD5" s="235" t="s">
        <v>64</v>
      </c>
      <c r="AE5" s="249"/>
      <c r="AF5" s="249"/>
      <c r="AG5" s="249"/>
      <c r="AH5" s="249"/>
      <c r="AI5" s="250"/>
    </row>
    <row r="6" spans="1:38" ht="36" customHeight="1">
      <c r="A6" s="101" t="s">
        <v>21</v>
      </c>
      <c r="B6" s="101" t="s">
        <v>22</v>
      </c>
      <c r="C6" s="52" t="s">
        <v>23</v>
      </c>
      <c r="D6" s="101" t="s">
        <v>24</v>
      </c>
      <c r="E6" s="102" t="s">
        <v>25</v>
      </c>
      <c r="F6" s="101" t="s">
        <v>26</v>
      </c>
      <c r="G6" s="135" t="s">
        <v>66</v>
      </c>
      <c r="H6" s="103" t="s">
        <v>67</v>
      </c>
      <c r="I6" s="136" t="s">
        <v>68</v>
      </c>
      <c r="J6" s="135" t="s">
        <v>69</v>
      </c>
      <c r="K6" s="101" t="s">
        <v>28</v>
      </c>
      <c r="L6" s="101" t="s">
        <v>21</v>
      </c>
      <c r="M6" s="101" t="s">
        <v>24</v>
      </c>
      <c r="N6" s="52" t="s">
        <v>29</v>
      </c>
      <c r="O6" s="101" t="s">
        <v>30</v>
      </c>
      <c r="P6" s="102" t="s">
        <v>31</v>
      </c>
      <c r="Q6" s="102" t="s">
        <v>32</v>
      </c>
      <c r="R6" s="101" t="s">
        <v>33</v>
      </c>
      <c r="S6" s="101" t="s">
        <v>26</v>
      </c>
      <c r="T6" s="101" t="s">
        <v>33</v>
      </c>
      <c r="U6" s="101" t="s">
        <v>34</v>
      </c>
      <c r="V6" s="101" t="s">
        <v>35</v>
      </c>
      <c r="W6" s="101" t="s">
        <v>36</v>
      </c>
      <c r="X6" s="101" t="s">
        <v>21</v>
      </c>
      <c r="Y6" s="101" t="s">
        <v>24</v>
      </c>
      <c r="Z6" s="101" t="s">
        <v>37</v>
      </c>
      <c r="AA6" s="101" t="s">
        <v>25</v>
      </c>
      <c r="AB6" s="101" t="s">
        <v>24</v>
      </c>
      <c r="AC6" s="52" t="s">
        <v>38</v>
      </c>
      <c r="AD6" s="122" t="s">
        <v>58</v>
      </c>
      <c r="AE6" s="122" t="s">
        <v>59</v>
      </c>
      <c r="AF6" s="122" t="s">
        <v>61</v>
      </c>
      <c r="AG6" s="123" t="s">
        <v>60</v>
      </c>
      <c r="AH6" s="126" t="s">
        <v>62</v>
      </c>
      <c r="AI6" s="124" t="s">
        <v>65</v>
      </c>
      <c r="AJ6" s="247"/>
      <c r="AK6" s="248"/>
      <c r="AL6" s="248"/>
    </row>
    <row r="7" spans="1:35" ht="14.25">
      <c r="A7" s="202">
        <v>2021</v>
      </c>
      <c r="B7" s="202">
        <v>3</v>
      </c>
      <c r="C7" s="203">
        <v>44357</v>
      </c>
      <c r="D7" s="204" t="s">
        <v>115</v>
      </c>
      <c r="E7" s="203">
        <v>44327</v>
      </c>
      <c r="F7" s="204" t="s">
        <v>116</v>
      </c>
      <c r="G7" s="205">
        <v>282.28</v>
      </c>
      <c r="H7" s="205">
        <v>50.9</v>
      </c>
      <c r="I7" s="202" t="s">
        <v>117</v>
      </c>
      <c r="J7" s="205">
        <f>IF(I7="SI",G7-H7,G7)</f>
        <v>231.37999999999997</v>
      </c>
      <c r="K7" s="202" t="s">
        <v>118</v>
      </c>
      <c r="L7" s="202" t="s">
        <v>119</v>
      </c>
      <c r="M7" s="202" t="s">
        <v>120</v>
      </c>
      <c r="N7" s="203">
        <v>44344</v>
      </c>
      <c r="O7" s="204" t="s">
        <v>121</v>
      </c>
      <c r="P7" s="202" t="s">
        <v>122</v>
      </c>
      <c r="Q7" s="202" t="s">
        <v>122</v>
      </c>
      <c r="R7" s="202" t="s">
        <v>123</v>
      </c>
      <c r="S7" s="204" t="s">
        <v>123</v>
      </c>
      <c r="T7" s="202" t="s">
        <v>124</v>
      </c>
      <c r="U7" s="202">
        <v>800</v>
      </c>
      <c r="V7" s="202">
        <v>110</v>
      </c>
      <c r="W7" s="202">
        <v>99</v>
      </c>
      <c r="X7" s="202">
        <v>2021</v>
      </c>
      <c r="Y7" s="202">
        <v>10006</v>
      </c>
      <c r="Z7" s="202">
        <v>0</v>
      </c>
      <c r="AA7" s="203" t="s">
        <v>125</v>
      </c>
      <c r="AB7" s="202" t="s">
        <v>126</v>
      </c>
      <c r="AC7" s="203">
        <v>44357</v>
      </c>
      <c r="AD7" s="206">
        <v>44361</v>
      </c>
      <c r="AE7" s="206">
        <v>44357</v>
      </c>
      <c r="AF7" s="207">
        <f>AE7-AD7</f>
        <v>-4</v>
      </c>
      <c r="AG7" s="208">
        <f>IF(AI7="SI",0,J7)</f>
        <v>231.37999999999997</v>
      </c>
      <c r="AH7" s="209">
        <f>AG7*AF7</f>
        <v>-925.5199999999999</v>
      </c>
      <c r="AI7" s="210" t="s">
        <v>127</v>
      </c>
    </row>
    <row r="8" spans="3:35" ht="14.25">
      <c r="C8" s="104"/>
      <c r="D8" s="104"/>
      <c r="E8" s="104"/>
      <c r="F8" s="104"/>
      <c r="G8" s="104"/>
      <c r="H8" s="104"/>
      <c r="I8" s="104"/>
      <c r="J8" s="104"/>
      <c r="N8" s="104"/>
      <c r="O8" s="104"/>
      <c r="P8" s="104"/>
      <c r="Q8" s="104"/>
      <c r="S8" s="104"/>
      <c r="AC8" s="104"/>
      <c r="AD8" s="211"/>
      <c r="AE8" s="211"/>
      <c r="AF8" s="211"/>
      <c r="AG8" s="211"/>
      <c r="AH8" s="211"/>
      <c r="AI8" s="211"/>
    </row>
    <row r="9" spans="3:35" ht="14.25">
      <c r="C9" s="104"/>
      <c r="D9" s="104"/>
      <c r="E9" s="104"/>
      <c r="F9" s="104"/>
      <c r="G9" s="104"/>
      <c r="H9" s="104"/>
      <c r="I9" s="104"/>
      <c r="J9" s="104"/>
      <c r="N9" s="104"/>
      <c r="O9" s="104"/>
      <c r="P9" s="104"/>
      <c r="Q9" s="104"/>
      <c r="S9" s="104"/>
      <c r="AC9" s="104"/>
      <c r="AD9" s="211"/>
      <c r="AE9" s="211"/>
      <c r="AF9" s="212" t="s">
        <v>128</v>
      </c>
      <c r="AG9" s="213">
        <f>SUBTOTAL(9,AG7:AG7)</f>
        <v>231.37999999999997</v>
      </c>
      <c r="AH9" s="213">
        <f>SUBTOTAL(9,AH7:AH7)</f>
        <v>-925.5199999999999</v>
      </c>
      <c r="AI9" s="211"/>
    </row>
    <row r="10" spans="3:34" ht="14.25">
      <c r="C10" s="104"/>
      <c r="D10" s="104"/>
      <c r="E10" s="104"/>
      <c r="F10" s="104"/>
      <c r="G10" s="104"/>
      <c r="H10" s="104"/>
      <c r="I10" s="104"/>
      <c r="J10" s="104"/>
      <c r="N10" s="104"/>
      <c r="O10" s="104"/>
      <c r="P10" s="104"/>
      <c r="Q10" s="104"/>
      <c r="S10" s="104"/>
      <c r="AC10" s="104"/>
      <c r="AD10" s="104"/>
      <c r="AE10" s="104"/>
      <c r="AF10" s="212" t="s">
        <v>129</v>
      </c>
      <c r="AG10" s="104"/>
      <c r="AH10" s="213">
        <f>IF(AG9&lt;&gt;0,AH9/AG9,0)</f>
        <v>-4</v>
      </c>
    </row>
    <row r="11" spans="3:34" ht="14.25">
      <c r="C11" s="104"/>
      <c r="D11" s="104"/>
      <c r="E11" s="104"/>
      <c r="F11" s="104"/>
      <c r="G11" s="104"/>
      <c r="H11" s="104"/>
      <c r="I11" s="104"/>
      <c r="J11" s="104"/>
      <c r="N11" s="104"/>
      <c r="O11" s="104"/>
      <c r="P11" s="104"/>
      <c r="Q11" s="104"/>
      <c r="S11" s="104"/>
      <c r="AC11" s="104"/>
      <c r="AD11" s="104"/>
      <c r="AE11" s="104"/>
      <c r="AF11" s="104"/>
      <c r="AG11" s="104"/>
      <c r="AH11" s="113"/>
    </row>
    <row r="12" spans="3:34" ht="14.25">
      <c r="C12" s="104"/>
      <c r="D12" s="104"/>
      <c r="E12" s="104"/>
      <c r="F12" s="104"/>
      <c r="G12" s="104"/>
      <c r="H12" s="104"/>
      <c r="I12" s="104"/>
      <c r="J12" s="104"/>
      <c r="N12" s="104"/>
      <c r="O12" s="104"/>
      <c r="P12" s="104"/>
      <c r="Q12" s="104"/>
      <c r="S12" s="104"/>
      <c r="AC12" s="104"/>
      <c r="AD12" s="104"/>
      <c r="AE12" s="104"/>
      <c r="AF12" s="104"/>
      <c r="AG12" s="104"/>
      <c r="AH12" s="113"/>
    </row>
    <row r="13" spans="3:34" ht="14.25">
      <c r="C13" s="104"/>
      <c r="D13" s="104"/>
      <c r="E13" s="104"/>
      <c r="F13" s="104"/>
      <c r="G13" s="104"/>
      <c r="H13" s="104"/>
      <c r="I13" s="104"/>
      <c r="J13" s="104"/>
      <c r="N13" s="104"/>
      <c r="O13" s="104"/>
      <c r="P13" s="104"/>
      <c r="Q13" s="104"/>
      <c r="S13" s="104"/>
      <c r="AC13" s="104"/>
      <c r="AD13" s="104"/>
      <c r="AE13" s="104"/>
      <c r="AF13" s="104"/>
      <c r="AG13" s="104"/>
      <c r="AH13" s="113"/>
    </row>
    <row r="14" spans="3:34" ht="14.25">
      <c r="C14" s="104"/>
      <c r="D14" s="104"/>
      <c r="E14" s="104"/>
      <c r="F14" s="104"/>
      <c r="G14" s="104"/>
      <c r="H14" s="104"/>
      <c r="I14" s="104"/>
      <c r="J14" s="104"/>
      <c r="N14" s="104"/>
      <c r="O14" s="104"/>
      <c r="P14" s="104"/>
      <c r="Q14" s="104"/>
      <c r="S14" s="104"/>
      <c r="AC14" s="104"/>
      <c r="AD14" s="104"/>
      <c r="AE14" s="104"/>
      <c r="AF14" s="104"/>
      <c r="AG14" s="104"/>
      <c r="AH14" s="113"/>
    </row>
    <row r="15" spans="3:34" ht="14.25">
      <c r="C15" s="104"/>
      <c r="D15" s="104"/>
      <c r="E15" s="104"/>
      <c r="F15" s="104"/>
      <c r="G15" s="104"/>
      <c r="H15" s="104"/>
      <c r="I15" s="104"/>
      <c r="J15" s="104"/>
      <c r="N15" s="104"/>
      <c r="O15" s="104"/>
      <c r="P15" s="104"/>
      <c r="Q15" s="104"/>
      <c r="S15" s="104"/>
      <c r="AC15" s="104"/>
      <c r="AD15" s="104"/>
      <c r="AE15" s="104"/>
      <c r="AF15" s="104"/>
      <c r="AG15" s="104"/>
      <c r="AH15" s="113"/>
    </row>
    <row r="16" spans="3:34" ht="14.25">
      <c r="C16" s="104"/>
      <c r="D16" s="104"/>
      <c r="E16" s="104"/>
      <c r="F16" s="104"/>
      <c r="G16" s="104"/>
      <c r="H16" s="104"/>
      <c r="I16" s="104"/>
      <c r="J16" s="104"/>
      <c r="N16" s="104"/>
      <c r="O16" s="104"/>
      <c r="P16" s="104"/>
      <c r="Q16" s="104"/>
      <c r="S16" s="104"/>
      <c r="AC16" s="104"/>
      <c r="AD16" s="104"/>
      <c r="AE16" s="104"/>
      <c r="AF16" s="104"/>
      <c r="AG16" s="104"/>
      <c r="AH16" s="113"/>
    </row>
    <row r="17" spans="3:34" ht="14.25">
      <c r="C17" s="104"/>
      <c r="D17" s="104"/>
      <c r="E17" s="104"/>
      <c r="F17" s="104"/>
      <c r="G17" s="104"/>
      <c r="H17" s="104"/>
      <c r="I17" s="104"/>
      <c r="J17" s="104"/>
      <c r="N17" s="104"/>
      <c r="O17" s="104"/>
      <c r="P17" s="104"/>
      <c r="Q17" s="104"/>
      <c r="S17" s="104"/>
      <c r="AC17" s="104"/>
      <c r="AD17" s="104"/>
      <c r="AE17" s="104"/>
      <c r="AF17" s="104"/>
      <c r="AG17" s="104"/>
      <c r="AH17" s="113"/>
    </row>
  </sheetData>
  <sheetProtection/>
  <autoFilter ref="A6:AI6"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errorTitle="ESCLUSIONE DAL CALCOLO" error="Selezionare 'SI' se si vuole escludere la Fattura dal CALCOLO" sqref="A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19" customWidth="1"/>
    <col min="14" max="14" width="14.7109375" style="1" customWidth="1"/>
    <col min="15" max="15" width="16.00390625" style="130" customWidth="1"/>
    <col min="16" max="16" width="18.140625" style="0" hidden="1" customWidth="1"/>
  </cols>
  <sheetData>
    <row r="1" spans="1:15" ht="22.5" customHeight="1">
      <c r="A1" s="221" t="s">
        <v>114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0"/>
      <c r="N2" s="117"/>
      <c r="O2" s="127"/>
    </row>
    <row r="3" spans="1:15" ht="22.5" customHeight="1">
      <c r="A3" s="224" t="s">
        <v>56</v>
      </c>
      <c r="B3" s="225"/>
      <c r="C3" s="225"/>
      <c r="D3" s="225"/>
      <c r="E3" s="225"/>
      <c r="F3" s="225"/>
      <c r="G3" s="225"/>
      <c r="H3" s="225"/>
      <c r="I3" s="225"/>
      <c r="J3" s="225"/>
      <c r="K3" s="240"/>
      <c r="L3" s="240"/>
      <c r="M3" s="240"/>
      <c r="N3" s="240"/>
      <c r="O3" s="241"/>
    </row>
    <row r="4" spans="1:15" ht="22.5" customHeight="1">
      <c r="A4" s="224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</row>
    <row r="5" spans="1:15" s="62" customFormat="1" ht="22.5" customHeight="1">
      <c r="A5" s="238" t="s">
        <v>63</v>
      </c>
      <c r="B5" s="239"/>
      <c r="C5" s="239"/>
      <c r="D5" s="239"/>
      <c r="E5" s="239"/>
      <c r="F5" s="239"/>
      <c r="G5" s="239"/>
      <c r="H5" s="239"/>
      <c r="I5" s="239"/>
      <c r="J5" s="239"/>
      <c r="K5" s="258" t="s">
        <v>64</v>
      </c>
      <c r="L5" s="259"/>
      <c r="M5" s="259"/>
      <c r="N5" s="259"/>
      <c r="O5" s="260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1" t="s">
        <v>61</v>
      </c>
      <c r="N6" s="118" t="s">
        <v>60</v>
      </c>
      <c r="O6" s="128" t="s">
        <v>62</v>
      </c>
    </row>
    <row r="7" spans="1:16" ht="12">
      <c r="A7" s="212">
        <v>5</v>
      </c>
      <c r="B7" s="203">
        <v>44357</v>
      </c>
      <c r="C7" s="214" t="s">
        <v>130</v>
      </c>
      <c r="D7" s="214" t="s">
        <v>131</v>
      </c>
      <c r="G7" s="215" t="s">
        <v>125</v>
      </c>
      <c r="J7" s="216">
        <v>0</v>
      </c>
      <c r="K7" s="210" t="s">
        <v>125</v>
      </c>
      <c r="L7" s="206">
        <v>44357</v>
      </c>
      <c r="M7" s="210">
        <f>IF(K7&lt;&gt;"",L7-K7,0)</f>
        <v>0</v>
      </c>
      <c r="N7" s="208">
        <v>0</v>
      </c>
      <c r="O7" s="209">
        <f>IF(K7&lt;&gt;"",N7*M7,0)</f>
        <v>0</v>
      </c>
      <c r="P7">
        <f>IF(K7&lt;&gt;"",N7,0)</f>
        <v>0</v>
      </c>
    </row>
    <row r="8" spans="11:15" ht="12">
      <c r="K8" s="211"/>
      <c r="L8" s="211"/>
      <c r="M8" s="211"/>
      <c r="N8" s="211"/>
      <c r="O8" s="211"/>
    </row>
    <row r="9" spans="11:15" ht="12">
      <c r="K9" s="211"/>
      <c r="L9" s="211"/>
      <c r="M9" s="212" t="s">
        <v>132</v>
      </c>
      <c r="N9" s="213">
        <f>SUBTOTAL(9,P7:P7)</f>
        <v>0</v>
      </c>
      <c r="O9" s="213">
        <f>SUBTOTAL(9,O7:O7)</f>
        <v>0</v>
      </c>
    </row>
    <row r="10" spans="13:15" ht="12">
      <c r="M10" s="212" t="s">
        <v>133</v>
      </c>
      <c r="O10" s="212">
        <f>IF(N9&lt;&gt;0,O10/N10,0)</f>
        <v>0</v>
      </c>
    </row>
    <row r="11" spans="11:15" ht="12">
      <c r="K11" s="211"/>
      <c r="L11" s="211"/>
      <c r="M11" s="211"/>
      <c r="N11" s="211"/>
      <c r="O11" s="211"/>
    </row>
    <row r="12" spans="11:15" ht="12">
      <c r="K12" s="211"/>
      <c r="L12" s="211"/>
      <c r="M12" s="212" t="s">
        <v>128</v>
      </c>
      <c r="N12" s="213">
        <f>FattureTempi!AG10</f>
        <v>0</v>
      </c>
      <c r="O12" s="213">
        <f>FattureTempi!AH10</f>
        <v>-4</v>
      </c>
    </row>
    <row r="13" spans="13:15" ht="12">
      <c r="M13" s="213" t="s">
        <v>129</v>
      </c>
      <c r="O13" s="213">
        <f>FattureTempi!AH11</f>
        <v>0</v>
      </c>
    </row>
    <row r="14" spans="11:15" ht="12">
      <c r="K14" s="211"/>
      <c r="L14" s="211"/>
      <c r="M14" s="211"/>
      <c r="N14" s="211"/>
      <c r="O14" s="211"/>
    </row>
    <row r="15" spans="11:15" ht="12">
      <c r="K15" s="211"/>
      <c r="L15" s="211"/>
      <c r="M15" s="217" t="s">
        <v>134</v>
      </c>
      <c r="N15" s="218">
        <f>N12+N9</f>
        <v>0</v>
      </c>
      <c r="O15" s="218">
        <f>O12+O9</f>
        <v>-4</v>
      </c>
    </row>
    <row r="16" spans="13:15" ht="36">
      <c r="M16" s="219" t="s">
        <v>135</v>
      </c>
      <c r="N16" s="220"/>
      <c r="O16" s="218" t="e">
        <f>(O15/N15)</f>
        <v>#DIV/0!</v>
      </c>
    </row>
    <row r="17" ht="12">
      <c r="O17" s="129"/>
    </row>
    <row r="18" spans="9:10" ht="12.75">
      <c r="I18" s="6"/>
      <c r="J18" s="2"/>
    </row>
  </sheetData>
  <sheetProtection/>
  <autoFilter ref="A6:O6"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4" customWidth="1"/>
    <col min="2" max="2" width="20.7109375" style="115" customWidth="1"/>
    <col min="3" max="3" width="14.7109375" style="116" customWidth="1"/>
    <col min="4" max="4" width="5.7109375" style="116" customWidth="1"/>
    <col min="5" max="5" width="12.57421875" style="113" customWidth="1"/>
    <col min="6" max="6" width="36.7109375" style="116" customWidth="1"/>
    <col min="7" max="7" width="14.7109375" style="104" customWidth="1"/>
    <col min="8" max="8" width="5.7109375" style="104" customWidth="1"/>
    <col min="9" max="9" width="20.7109375" style="104" customWidth="1"/>
    <col min="10" max="10" width="20.7109375" style="115" customWidth="1"/>
    <col min="11" max="11" width="5.7109375" style="114" customWidth="1"/>
    <col min="12" max="12" width="12.57421875" style="114" customWidth="1"/>
    <col min="13" max="13" width="5.7109375" style="104" customWidth="1"/>
    <col min="14" max="16384" width="9.140625" style="104" customWidth="1"/>
  </cols>
  <sheetData>
    <row r="1" spans="1:13" s="87" customFormat="1" ht="22.5" customHeight="1">
      <c r="A1" s="272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</row>
    <row r="2" spans="1:13" s="94" customFormat="1" ht="15" customHeight="1">
      <c r="A2" s="88"/>
      <c r="B2" s="90"/>
      <c r="C2" s="91"/>
      <c r="D2" s="91"/>
      <c r="E2" s="133"/>
      <c r="F2" s="91"/>
      <c r="G2" s="89"/>
      <c r="H2" s="89"/>
      <c r="I2" s="89"/>
      <c r="J2" s="90"/>
      <c r="K2" s="21"/>
      <c r="L2" s="21"/>
      <c r="M2" s="183"/>
    </row>
    <row r="3" spans="1:13" s="87" customFormat="1" ht="22.5" customHeight="1">
      <c r="A3" s="280" t="s">
        <v>103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2"/>
    </row>
    <row r="4" spans="1:13" s="87" customFormat="1" ht="22.5" customHeight="1">
      <c r="A4" s="95"/>
      <c r="B4" s="98"/>
      <c r="C4" s="175"/>
      <c r="D4" s="175"/>
      <c r="E4" s="134"/>
      <c r="F4" s="175"/>
      <c r="J4" s="174"/>
      <c r="K4" s="161"/>
      <c r="L4" s="161"/>
      <c r="M4" s="160"/>
    </row>
    <row r="5" spans="1:15" s="87" customFormat="1" ht="32.25" customHeight="1">
      <c r="A5" s="275" t="s">
        <v>102</v>
      </c>
      <c r="B5" s="276"/>
      <c r="C5" s="182" t="s">
        <v>101</v>
      </c>
      <c r="D5" s="181"/>
      <c r="E5" s="180" t="str">
        <f>IF(OR(L13="SI",L15="SI"),"SI","NO")</f>
        <v>SI</v>
      </c>
      <c r="F5" s="157"/>
      <c r="G5" s="157"/>
      <c r="H5" s="157"/>
      <c r="I5" s="157"/>
      <c r="J5" s="157"/>
      <c r="K5" s="157"/>
      <c r="L5" s="157"/>
      <c r="M5" s="155"/>
      <c r="N5" s="261" t="s">
        <v>100</v>
      </c>
      <c r="O5" s="262"/>
    </row>
    <row r="6" spans="1:13" s="87" customFormat="1" ht="22.5" customHeight="1">
      <c r="A6" s="95"/>
      <c r="B6" s="98"/>
      <c r="C6" s="99"/>
      <c r="D6" s="175"/>
      <c r="E6" s="179"/>
      <c r="F6" s="175"/>
      <c r="J6" s="174"/>
      <c r="K6" s="161"/>
      <c r="L6" s="161"/>
      <c r="M6" s="160"/>
    </row>
    <row r="7" spans="1:16" s="87" customFormat="1" ht="22.5" customHeight="1">
      <c r="A7" s="265" t="s">
        <v>99</v>
      </c>
      <c r="B7" s="284"/>
      <c r="C7" s="159">
        <f>Debiti!G6</f>
        <v>0</v>
      </c>
      <c r="D7" s="157"/>
      <c r="E7" s="270" t="s">
        <v>113</v>
      </c>
      <c r="F7" s="271"/>
      <c r="G7" s="271"/>
      <c r="H7" s="94"/>
      <c r="I7" s="178"/>
      <c r="J7" s="177"/>
      <c r="K7" s="94"/>
      <c r="L7" s="168"/>
      <c r="M7" s="176"/>
      <c r="N7" s="261" t="s">
        <v>98</v>
      </c>
      <c r="O7" s="262"/>
      <c r="P7" s="262"/>
    </row>
    <row r="8" spans="1:13" s="87" customFormat="1" ht="22.5" customHeight="1">
      <c r="A8" s="95"/>
      <c r="B8" s="98"/>
      <c r="C8" s="99"/>
      <c r="D8" s="175"/>
      <c r="E8" s="134"/>
      <c r="F8" s="99"/>
      <c r="G8" s="96"/>
      <c r="J8" s="174"/>
      <c r="K8" s="161"/>
      <c r="L8" s="161"/>
      <c r="M8" s="160"/>
    </row>
    <row r="9" spans="1:13" s="87" customFormat="1" ht="22.5" customHeight="1">
      <c r="A9" s="277" t="s">
        <v>97</v>
      </c>
      <c r="B9" s="283"/>
      <c r="C9" s="169">
        <f>ElencoFatture!O6</f>
        <v>0</v>
      </c>
      <c r="D9" s="170"/>
      <c r="E9" s="277" t="s">
        <v>91</v>
      </c>
      <c r="F9" s="278" t="s">
        <v>96</v>
      </c>
      <c r="G9" s="173">
        <f>C9/100*5</f>
        <v>0</v>
      </c>
      <c r="J9" s="157"/>
      <c r="L9" s="157"/>
      <c r="M9" s="155"/>
    </row>
    <row r="10" spans="1:13" s="87" customFormat="1" ht="22.5" customHeight="1">
      <c r="A10" s="277" t="s">
        <v>95</v>
      </c>
      <c r="B10" s="278"/>
      <c r="C10" s="169">
        <f>ElencoFatture!O7</f>
        <v>0</v>
      </c>
      <c r="D10" s="170"/>
      <c r="E10" s="172"/>
      <c r="F10" s="172"/>
      <c r="G10" s="171"/>
      <c r="H10" s="157"/>
      <c r="I10" s="157"/>
      <c r="J10" s="157"/>
      <c r="K10" s="157"/>
      <c r="L10" s="157"/>
      <c r="M10" s="155"/>
    </row>
    <row r="11" spans="1:16" s="87" customFormat="1" ht="22.5" customHeight="1">
      <c r="A11" s="277" t="s">
        <v>94</v>
      </c>
      <c r="B11" s="279"/>
      <c r="C11" s="169">
        <f>ElencoFatture!O8</f>
        <v>0</v>
      </c>
      <c r="D11" s="170"/>
      <c r="E11" s="277" t="s">
        <v>91</v>
      </c>
      <c r="F11" s="283"/>
      <c r="G11" s="169">
        <f>C11/100*5</f>
        <v>0</v>
      </c>
      <c r="H11" s="157"/>
      <c r="I11" s="269"/>
      <c r="J11" s="269"/>
      <c r="K11" s="94"/>
      <c r="L11" s="168"/>
      <c r="M11" s="155"/>
      <c r="N11" s="261" t="s">
        <v>93</v>
      </c>
      <c r="O11" s="262"/>
      <c r="P11" s="262"/>
    </row>
    <row r="12" spans="1:13" s="87" customFormat="1" ht="22.5" customHeight="1">
      <c r="A12" s="166"/>
      <c r="B12" s="165"/>
      <c r="C12" s="163"/>
      <c r="D12" s="125"/>
      <c r="E12" s="164"/>
      <c r="F12" s="163"/>
      <c r="G12" s="162"/>
      <c r="I12" s="96"/>
      <c r="J12" s="98"/>
      <c r="K12" s="161"/>
      <c r="L12" s="97"/>
      <c r="M12" s="160"/>
    </row>
    <row r="13" spans="1:15" s="87" customFormat="1" ht="22.5" customHeight="1">
      <c r="A13" s="265" t="s">
        <v>92</v>
      </c>
      <c r="B13" s="266"/>
      <c r="C13" s="159">
        <f>C11</f>
        <v>0</v>
      </c>
      <c r="D13" s="167"/>
      <c r="E13" s="265" t="s">
        <v>91</v>
      </c>
      <c r="F13" s="266"/>
      <c r="G13" s="158">
        <f>C13/100*5</f>
        <v>0</v>
      </c>
      <c r="H13" s="157"/>
      <c r="I13" s="267" t="s">
        <v>90</v>
      </c>
      <c r="J13" s="268"/>
      <c r="L13" s="156" t="str">
        <f>IF(ROUND(C7,2)&lt;=ROUND(G13,2),"SI","NO")</f>
        <v>SI</v>
      </c>
      <c r="M13" s="155"/>
      <c r="N13" s="263" t="s">
        <v>89</v>
      </c>
      <c r="O13" s="264"/>
    </row>
    <row r="14" spans="1:13" s="87" customFormat="1" ht="22.5" customHeight="1">
      <c r="A14" s="166"/>
      <c r="B14" s="165"/>
      <c r="C14" s="163"/>
      <c r="D14" s="125"/>
      <c r="E14" s="164"/>
      <c r="F14" s="163"/>
      <c r="G14" s="162"/>
      <c r="I14" s="96"/>
      <c r="J14" s="98"/>
      <c r="K14" s="161"/>
      <c r="L14" s="97"/>
      <c r="M14" s="160"/>
    </row>
    <row r="15" spans="1:15" s="87" customFormat="1" ht="22.5" customHeight="1">
      <c r="A15" s="265" t="s">
        <v>88</v>
      </c>
      <c r="B15" s="284"/>
      <c r="C15" s="159">
        <v>0</v>
      </c>
      <c r="D15" s="94"/>
      <c r="E15" s="265" t="s">
        <v>87</v>
      </c>
      <c r="F15" s="266"/>
      <c r="G15" s="158">
        <f>IF(OR(C15=0,C15="0,00"),0,C7/C15)</f>
        <v>0</v>
      </c>
      <c r="H15" s="157"/>
      <c r="I15" s="267" t="s">
        <v>86</v>
      </c>
      <c r="J15" s="268"/>
      <c r="L15" s="156" t="str">
        <f>IF(G15&lt;=0.9,"SI","NO")</f>
        <v>SI</v>
      </c>
      <c r="M15" s="155"/>
      <c r="N15" s="263" t="s">
        <v>85</v>
      </c>
      <c r="O15" s="264"/>
    </row>
    <row r="16" spans="1:13" s="87" customFormat="1" ht="22.5" customHeight="1">
      <c r="A16" s="95"/>
      <c r="B16" s="98"/>
      <c r="C16" s="99"/>
      <c r="D16" s="99"/>
      <c r="E16" s="134"/>
      <c r="F16" s="99"/>
      <c r="G16" s="96"/>
      <c r="H16" s="96"/>
      <c r="I16" s="96"/>
      <c r="J16" s="98"/>
      <c r="K16" s="97"/>
      <c r="L16" s="97"/>
      <c r="M16" s="154"/>
    </row>
    <row r="17" spans="2:12" ht="14.25">
      <c r="B17" s="104"/>
      <c r="C17" s="104"/>
      <c r="D17" s="104"/>
      <c r="E17" s="104"/>
      <c r="F17" s="104"/>
      <c r="J17" s="104"/>
      <c r="K17" s="104"/>
      <c r="L17" s="104"/>
    </row>
    <row r="18" spans="1:13" ht="14.25">
      <c r="A18" s="286" t="s">
        <v>84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</row>
    <row r="19" spans="1:13" ht="14.25">
      <c r="A19" s="287" t="s">
        <v>83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</row>
    <row r="20" spans="1:13" ht="14.25">
      <c r="A20" s="285" t="s">
        <v>82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</row>
    <row r="21" spans="1:13" ht="14.25">
      <c r="A21" s="153" t="s">
        <v>81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ht="14.25">
      <c r="A22" s="285" t="s">
        <v>80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</row>
    <row r="23" spans="1:13" ht="14.25">
      <c r="A23" s="285" t="s">
        <v>79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</row>
    <row r="24" spans="1:13" ht="14.25">
      <c r="A24" s="285" t="s">
        <v>78</v>
      </c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</row>
    <row r="25" spans="1:13" ht="14.25">
      <c r="A25" s="285" t="s">
        <v>77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</row>
    <row r="26" spans="1:13" ht="14.25">
      <c r="A26" s="152" t="s">
        <v>76</v>
      </c>
      <c r="B26" s="149"/>
      <c r="C26" s="151"/>
      <c r="D26" s="151"/>
      <c r="E26" s="151"/>
      <c r="F26" s="151"/>
      <c r="G26" s="149"/>
      <c r="H26" s="149"/>
      <c r="I26" s="149"/>
      <c r="J26" s="149"/>
      <c r="K26" s="150"/>
      <c r="L26" s="150"/>
      <c r="M26" s="149"/>
    </row>
    <row r="27" ht="14.25">
      <c r="A27" s="148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4" hidden="1" customWidth="1"/>
    <col min="19" max="19" width="22.28125" style="115" hidden="1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14.00390625" style="114" customWidth="1"/>
    <col min="29" max="29" width="0" style="104" hidden="1" customWidth="1"/>
    <col min="30" max="16384" width="9.140625" style="104" customWidth="1"/>
  </cols>
  <sheetData>
    <row r="1" spans="1:28" s="87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</row>
    <row r="2" spans="1:28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21"/>
    </row>
    <row r="3" spans="1:28" s="87" customFormat="1" ht="22.5" customHeight="1">
      <c r="A3" s="280" t="s">
        <v>72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1"/>
    </row>
    <row r="4" spans="1:28" s="87" customFormat="1" ht="22.5" customHeight="1">
      <c r="A4" s="95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32"/>
    </row>
    <row r="5" spans="1:28" s="87" customFormat="1" ht="22.5" customHeight="1">
      <c r="A5" s="275" t="s">
        <v>73</v>
      </c>
      <c r="B5" s="288"/>
      <c r="C5" s="288"/>
      <c r="D5" s="288"/>
      <c r="E5" s="288"/>
      <c r="F5" s="289"/>
      <c r="G5" s="142">
        <v>0</v>
      </c>
      <c r="H5" s="131"/>
      <c r="I5" s="131"/>
      <c r="J5" s="131"/>
      <c r="K5" s="131"/>
      <c r="L5" s="131"/>
      <c r="M5" s="131"/>
      <c r="N5" s="13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32"/>
    </row>
    <row r="6" spans="1:28" s="87" customFormat="1" ht="22.5" customHeight="1">
      <c r="A6" s="275" t="s">
        <v>74</v>
      </c>
      <c r="B6" s="288"/>
      <c r="C6" s="288"/>
      <c r="D6" s="288"/>
      <c r="E6" s="288"/>
      <c r="F6" s="288"/>
      <c r="G6" s="143">
        <v>0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32"/>
    </row>
    <row r="7" spans="1:28" s="87" customFormat="1" ht="22.5" customHeight="1">
      <c r="A7" s="95"/>
      <c r="B7" s="96"/>
      <c r="C7" s="97"/>
      <c r="D7" s="98"/>
      <c r="E7" s="97"/>
      <c r="F7" s="98"/>
      <c r="G7" s="99"/>
      <c r="H7" s="99"/>
      <c r="I7" s="134"/>
      <c r="J7" s="99"/>
      <c r="K7" s="96"/>
      <c r="L7" s="96"/>
      <c r="M7" s="96"/>
      <c r="N7" s="97"/>
      <c r="O7" s="98"/>
      <c r="P7" s="97"/>
      <c r="Q7" s="97"/>
      <c r="R7" s="96"/>
      <c r="S7" s="98"/>
      <c r="T7" s="96"/>
      <c r="U7" s="96"/>
      <c r="V7" s="96"/>
      <c r="W7" s="96"/>
      <c r="X7" s="96"/>
      <c r="Y7" s="96"/>
      <c r="Z7" s="96"/>
      <c r="AA7" s="96"/>
      <c r="AB7" s="140"/>
    </row>
    <row r="8" spans="1:28" s="87" customFormat="1" ht="22.5" customHeight="1">
      <c r="A8" s="235" t="s">
        <v>14</v>
      </c>
      <c r="B8" s="245"/>
      <c r="C8" s="246"/>
      <c r="D8" s="235" t="s">
        <v>15</v>
      </c>
      <c r="E8" s="245"/>
      <c r="F8" s="245"/>
      <c r="G8" s="245"/>
      <c r="H8" s="245"/>
      <c r="I8" s="245"/>
      <c r="J8" s="245"/>
      <c r="K8" s="246"/>
      <c r="L8" s="235" t="s">
        <v>16</v>
      </c>
      <c r="M8" s="245"/>
      <c r="N8" s="246"/>
      <c r="O8" s="235" t="s">
        <v>1</v>
      </c>
      <c r="P8" s="245"/>
      <c r="Q8" s="245"/>
      <c r="R8" s="235" t="s">
        <v>17</v>
      </c>
      <c r="S8" s="246"/>
      <c r="T8" s="235" t="s">
        <v>18</v>
      </c>
      <c r="U8" s="245"/>
      <c r="V8" s="245"/>
      <c r="W8" s="246"/>
      <c r="X8" s="235" t="s">
        <v>19</v>
      </c>
      <c r="Y8" s="245"/>
      <c r="Z8" s="245"/>
      <c r="AA8" s="100" t="s">
        <v>47</v>
      </c>
      <c r="AB8" s="100" t="s">
        <v>71</v>
      </c>
    </row>
    <row r="9" spans="1:28" ht="36" customHeight="1">
      <c r="A9" s="101" t="s">
        <v>21</v>
      </c>
      <c r="B9" s="101" t="s">
        <v>22</v>
      </c>
      <c r="C9" s="138" t="s">
        <v>25</v>
      </c>
      <c r="D9" s="101" t="s">
        <v>24</v>
      </c>
      <c r="E9" s="102" t="s">
        <v>25</v>
      </c>
      <c r="F9" s="101" t="s">
        <v>26</v>
      </c>
      <c r="G9" s="135" t="s">
        <v>66</v>
      </c>
      <c r="H9" s="103" t="s">
        <v>67</v>
      </c>
      <c r="I9" s="136" t="s">
        <v>68</v>
      </c>
      <c r="J9" s="135" t="s">
        <v>69</v>
      </c>
      <c r="K9" s="101" t="s">
        <v>28</v>
      </c>
      <c r="L9" s="101" t="s">
        <v>21</v>
      </c>
      <c r="M9" s="101" t="s">
        <v>24</v>
      </c>
      <c r="N9" s="138" t="s">
        <v>25</v>
      </c>
      <c r="O9" s="101" t="s">
        <v>30</v>
      </c>
      <c r="P9" s="102" t="s">
        <v>31</v>
      </c>
      <c r="Q9" s="102" t="s">
        <v>32</v>
      </c>
      <c r="R9" s="101" t="s">
        <v>33</v>
      </c>
      <c r="S9" s="101" t="s">
        <v>26</v>
      </c>
      <c r="T9" s="101" t="s">
        <v>33</v>
      </c>
      <c r="U9" s="101" t="s">
        <v>34</v>
      </c>
      <c r="V9" s="101" t="s">
        <v>35</v>
      </c>
      <c r="W9" s="101" t="s">
        <v>36</v>
      </c>
      <c r="X9" s="101" t="s">
        <v>21</v>
      </c>
      <c r="Y9" s="101" t="s">
        <v>24</v>
      </c>
      <c r="Z9" s="101" t="s">
        <v>37</v>
      </c>
      <c r="AA9" s="101" t="s">
        <v>25</v>
      </c>
      <c r="AB9" s="139" t="s">
        <v>70</v>
      </c>
    </row>
    <row r="10" spans="1:28" ht="14.25">
      <c r="A10" s="105"/>
      <c r="B10" s="105"/>
      <c r="C10" s="106"/>
      <c r="D10" s="107"/>
      <c r="E10" s="106"/>
      <c r="F10" s="108"/>
      <c r="G10" s="109"/>
      <c r="H10" s="109"/>
      <c r="I10" s="137"/>
      <c r="J10" s="109"/>
      <c r="K10" s="105"/>
      <c r="L10" s="105"/>
      <c r="M10" s="105"/>
      <c r="N10" s="106"/>
      <c r="O10" s="108"/>
      <c r="P10" s="106"/>
      <c r="Q10" s="106"/>
      <c r="R10" s="105"/>
      <c r="S10" s="108"/>
      <c r="T10" s="105"/>
      <c r="U10" s="105"/>
      <c r="V10" s="105"/>
      <c r="W10" s="105"/>
      <c r="X10" s="110"/>
      <c r="Y10" s="110"/>
      <c r="Z10" s="110"/>
      <c r="AA10" s="111"/>
      <c r="AB10" s="106"/>
    </row>
    <row r="11" spans="3:28" ht="14.25">
      <c r="C11" s="104"/>
      <c r="D11" s="104"/>
      <c r="E11" s="104"/>
      <c r="F11" s="104"/>
      <c r="G11" s="104"/>
      <c r="H11" s="104"/>
      <c r="I11" s="104"/>
      <c r="J11" s="104"/>
      <c r="N11" s="104"/>
      <c r="O11" s="104"/>
      <c r="P11" s="104"/>
      <c r="Q11" s="104"/>
      <c r="S11" s="104"/>
      <c r="AB11" s="104"/>
    </row>
    <row r="12" spans="3:28" ht="14.25">
      <c r="C12" s="104"/>
      <c r="D12" s="104"/>
      <c r="E12" s="104"/>
      <c r="F12" s="104"/>
      <c r="G12" s="104"/>
      <c r="H12" s="104"/>
      <c r="I12" s="104"/>
      <c r="J12" s="104"/>
      <c r="N12" s="104"/>
      <c r="O12" s="104"/>
      <c r="P12" s="104"/>
      <c r="Q12" s="104"/>
      <c r="S12" s="104"/>
      <c r="AB12" s="104"/>
    </row>
    <row r="13" spans="3:28" ht="14.25">
      <c r="C13" s="104"/>
      <c r="D13" s="104"/>
      <c r="E13" s="104"/>
      <c r="F13" s="104"/>
      <c r="G13" s="104"/>
      <c r="H13" s="104"/>
      <c r="I13" s="104"/>
      <c r="J13" s="104"/>
      <c r="N13" s="104"/>
      <c r="O13" s="104"/>
      <c r="P13" s="104"/>
      <c r="Q13" s="104"/>
      <c r="S13" s="104"/>
      <c r="AB13" s="104"/>
    </row>
    <row r="14" spans="3:28" ht="14.25">
      <c r="C14" s="104"/>
      <c r="D14" s="104"/>
      <c r="E14" s="104"/>
      <c r="F14" s="104"/>
      <c r="G14" s="104"/>
      <c r="H14" s="104"/>
      <c r="I14" s="104"/>
      <c r="J14" s="104"/>
      <c r="N14" s="104"/>
      <c r="O14" s="104"/>
      <c r="P14" s="104"/>
      <c r="Q14" s="104"/>
      <c r="S14" s="104"/>
      <c r="AB14" s="104"/>
    </row>
    <row r="15" spans="3:28" ht="14.25">
      <c r="C15" s="104"/>
      <c r="D15" s="104"/>
      <c r="E15" s="104"/>
      <c r="F15" s="104"/>
      <c r="G15" s="104"/>
      <c r="H15" s="104"/>
      <c r="I15" s="104"/>
      <c r="J15" s="104"/>
      <c r="N15" s="104"/>
      <c r="O15" s="104"/>
      <c r="P15" s="104"/>
      <c r="Q15" s="104"/>
      <c r="S15" s="104"/>
      <c r="AB15" s="104"/>
    </row>
    <row r="16" spans="3:28" ht="14.25">
      <c r="C16" s="104"/>
      <c r="D16" s="104"/>
      <c r="E16" s="104"/>
      <c r="F16" s="104"/>
      <c r="G16" s="104"/>
      <c r="H16" s="104"/>
      <c r="I16" s="104"/>
      <c r="J16" s="104"/>
      <c r="N16" s="104"/>
      <c r="O16" s="104"/>
      <c r="P16" s="104"/>
      <c r="Q16" s="104"/>
      <c r="S16" s="104"/>
      <c r="AB16" s="104"/>
    </row>
    <row r="17" s="104" customFormat="1" ht="14.2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4" hidden="1" customWidth="1"/>
    <col min="2" max="2" width="10.28125" style="104" hidden="1" customWidth="1"/>
    <col min="3" max="3" width="15.7109375" style="115" customWidth="1"/>
    <col min="4" max="4" width="10.7109375" style="114" bestFit="1" customWidth="1"/>
    <col min="5" max="5" width="10.7109375" style="114" customWidth="1"/>
    <col min="6" max="6" width="43.7109375" style="115" customWidth="1"/>
    <col min="7" max="7" width="15.57421875" style="115" hidden="1" customWidth="1"/>
    <col min="8" max="9" width="12.140625" style="116" customWidth="1"/>
    <col min="10" max="10" width="22.8515625" style="115" customWidth="1"/>
    <col min="11" max="11" width="13.7109375" style="115" customWidth="1"/>
    <col min="12" max="12" width="21.7109375" style="104" customWidth="1"/>
    <col min="13" max="16" width="12.140625" style="104" customWidth="1"/>
    <col min="17" max="16384" width="9.140625" style="104" customWidth="1"/>
  </cols>
  <sheetData>
    <row r="1" spans="1:17" s="87" customFormat="1" ht="22.5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147"/>
    </row>
    <row r="2" s="94" customFormat="1" ht="15" customHeight="1"/>
    <row r="3" spans="1:17" s="87" customFormat="1" ht="22.5" customHeight="1">
      <c r="A3" s="305" t="s">
        <v>112</v>
      </c>
      <c r="B3" s="305"/>
      <c r="C3" s="305"/>
      <c r="D3" s="305"/>
      <c r="E3" s="305"/>
      <c r="F3" s="305"/>
      <c r="G3" s="305"/>
      <c r="H3" s="305"/>
      <c r="I3" s="305"/>
      <c r="J3" s="306"/>
      <c r="K3" s="306"/>
      <c r="L3" s="306"/>
      <c r="M3" s="306"/>
      <c r="N3" s="306"/>
      <c r="O3" s="306"/>
      <c r="P3" s="306"/>
      <c r="Q3" s="146"/>
    </row>
    <row r="4" spans="1:17" s="87" customFormat="1" ht="14.25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4"/>
      <c r="Q4" s="146"/>
    </row>
    <row r="5" spans="1:17" s="87" customFormat="1" ht="22.5" customHeight="1">
      <c r="A5" s="292" t="s">
        <v>111</v>
      </c>
      <c r="B5" s="292"/>
      <c r="C5" s="292"/>
      <c r="D5" s="292"/>
      <c r="E5" s="292"/>
      <c r="F5" s="292"/>
      <c r="G5" s="292"/>
      <c r="H5" s="292"/>
      <c r="I5" s="293"/>
      <c r="J5" s="201" t="s">
        <v>110</v>
      </c>
      <c r="K5" s="145"/>
      <c r="L5" s="145"/>
      <c r="M5" s="145"/>
      <c r="N5" s="145"/>
      <c r="O5" s="145"/>
      <c r="P5" s="200"/>
      <c r="Q5" s="146"/>
    </row>
    <row r="6" spans="3:16" s="87" customFormat="1" ht="22.5" customHeight="1">
      <c r="C6" s="300" t="s">
        <v>97</v>
      </c>
      <c r="D6" s="301"/>
      <c r="E6" s="301"/>
      <c r="F6" s="301"/>
      <c r="G6" s="302"/>
      <c r="H6" s="194">
        <v>0</v>
      </c>
      <c r="I6" s="198"/>
      <c r="J6" s="298" t="s">
        <v>97</v>
      </c>
      <c r="K6" s="298"/>
      <c r="L6" s="298"/>
      <c r="M6" s="298"/>
      <c r="N6" s="299"/>
      <c r="O6" s="199">
        <v>0</v>
      </c>
      <c r="P6" s="198"/>
    </row>
    <row r="7" spans="3:16" s="87" customFormat="1" ht="22.5" customHeight="1">
      <c r="C7" s="300" t="s">
        <v>95</v>
      </c>
      <c r="D7" s="301"/>
      <c r="E7" s="301"/>
      <c r="F7" s="301"/>
      <c r="G7" s="195"/>
      <c r="H7" s="194">
        <v>0</v>
      </c>
      <c r="I7" s="196"/>
      <c r="J7" s="296" t="s">
        <v>95</v>
      </c>
      <c r="K7" s="296"/>
      <c r="L7" s="296"/>
      <c r="M7" s="296"/>
      <c r="N7" s="297"/>
      <c r="O7" s="197">
        <v>0</v>
      </c>
      <c r="P7" s="196"/>
    </row>
    <row r="8" spans="3:16" s="87" customFormat="1" ht="22.5" customHeight="1">
      <c r="C8" s="300" t="s">
        <v>94</v>
      </c>
      <c r="D8" s="301"/>
      <c r="E8" s="301"/>
      <c r="F8" s="301"/>
      <c r="G8" s="195"/>
      <c r="H8" s="194">
        <f>H6-H7</f>
        <v>0</v>
      </c>
      <c r="I8" s="192"/>
      <c r="J8" s="294" t="s">
        <v>94</v>
      </c>
      <c r="K8" s="294"/>
      <c r="L8" s="294"/>
      <c r="M8" s="294"/>
      <c r="N8" s="295"/>
      <c r="O8" s="193">
        <v>0</v>
      </c>
      <c r="P8" s="192"/>
    </row>
    <row r="9" spans="3:16" s="87" customFormat="1" ht="14.25">
      <c r="C9" s="191"/>
      <c r="D9" s="191"/>
      <c r="E9" s="191"/>
      <c r="F9" s="191"/>
      <c r="G9" s="190"/>
      <c r="H9" s="189"/>
      <c r="I9" s="162"/>
      <c r="J9" s="165"/>
      <c r="K9" s="165"/>
      <c r="L9" s="165"/>
      <c r="M9" s="165"/>
      <c r="N9" s="165"/>
      <c r="O9" s="188"/>
      <c r="P9" s="187"/>
    </row>
    <row r="10" spans="1:16" s="87" customFormat="1" ht="16.5" customHeight="1">
      <c r="A10" s="307" t="s">
        <v>109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9"/>
    </row>
    <row r="11" spans="1:16" s="87" customFormat="1" ht="22.5" customHeight="1">
      <c r="A11" s="235" t="s">
        <v>14</v>
      </c>
      <c r="B11" s="246"/>
      <c r="C11" s="235" t="s">
        <v>15</v>
      </c>
      <c r="D11" s="245"/>
      <c r="E11" s="245"/>
      <c r="F11" s="245"/>
      <c r="G11" s="245"/>
      <c r="H11" s="245"/>
      <c r="I11" s="246"/>
      <c r="J11" s="235" t="s">
        <v>1</v>
      </c>
      <c r="K11" s="246"/>
      <c r="L11" s="144"/>
      <c r="M11" s="235" t="s">
        <v>64</v>
      </c>
      <c r="N11" s="245"/>
      <c r="O11" s="245"/>
      <c r="P11" s="246"/>
    </row>
    <row r="12" spans="1:16" ht="36" customHeight="1">
      <c r="A12" s="101" t="s">
        <v>21</v>
      </c>
      <c r="B12" s="186" t="s">
        <v>108</v>
      </c>
      <c r="C12" s="101" t="s">
        <v>24</v>
      </c>
      <c r="D12" s="102" t="s">
        <v>25</v>
      </c>
      <c r="E12" s="185" t="s">
        <v>107</v>
      </c>
      <c r="F12" s="101" t="s">
        <v>26</v>
      </c>
      <c r="G12" s="101" t="s">
        <v>28</v>
      </c>
      <c r="H12" s="135" t="s">
        <v>66</v>
      </c>
      <c r="I12" s="103" t="s">
        <v>67</v>
      </c>
      <c r="J12" s="101" t="s">
        <v>30</v>
      </c>
      <c r="K12" s="101" t="s">
        <v>31</v>
      </c>
      <c r="L12" s="126" t="s">
        <v>106</v>
      </c>
      <c r="M12" s="124" t="s">
        <v>66</v>
      </c>
      <c r="N12" s="124" t="s">
        <v>105</v>
      </c>
      <c r="O12" s="124" t="s">
        <v>104</v>
      </c>
      <c r="P12" s="124" t="s">
        <v>65</v>
      </c>
    </row>
    <row r="13" spans="3:15" ht="14.25">
      <c r="C13" s="107"/>
      <c r="D13" s="106"/>
      <c r="E13" s="106"/>
      <c r="F13" s="108"/>
      <c r="G13" s="108"/>
      <c r="H13" s="109"/>
      <c r="I13" s="109"/>
      <c r="J13" s="108"/>
      <c r="K13" s="108"/>
      <c r="L13" s="106"/>
      <c r="M13" s="109"/>
      <c r="N13" s="109"/>
      <c r="O13" s="109"/>
    </row>
    <row r="14" spans="3:11" ht="14.25">
      <c r="C14" s="104"/>
      <c r="D14" s="104"/>
      <c r="E14" s="104"/>
      <c r="F14" s="104"/>
      <c r="G14" s="104"/>
      <c r="H14" s="104"/>
      <c r="I14" s="104"/>
      <c r="J14" s="104"/>
      <c r="K14" s="184"/>
    </row>
    <row r="15" spans="3:11" ht="14.25">
      <c r="C15" s="104"/>
      <c r="D15" s="104"/>
      <c r="E15" s="104"/>
      <c r="F15" s="104"/>
      <c r="G15" s="104"/>
      <c r="H15" s="104"/>
      <c r="I15" s="104"/>
      <c r="J15" s="104"/>
      <c r="K15" s="104"/>
    </row>
    <row r="16" spans="3:11" ht="14.25">
      <c r="C16" s="104"/>
      <c r="D16" s="104"/>
      <c r="E16" s="104"/>
      <c r="F16" s="104"/>
      <c r="G16" s="104"/>
      <c r="H16" s="104"/>
      <c r="I16" s="104"/>
      <c r="J16" s="104"/>
      <c r="K16" s="104"/>
    </row>
    <row r="17" s="104" customFormat="1" ht="14.25"/>
    <row r="18" s="104" customFormat="1" ht="14.25"/>
    <row r="19" s="104" customFormat="1" ht="14.25"/>
    <row r="20" s="104" customFormat="1" ht="14.2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Conservatoria delle coste</cp:lastModifiedBy>
  <cp:lastPrinted>2015-01-23T09:39:52Z</cp:lastPrinted>
  <dcterms:created xsi:type="dcterms:W3CDTF">1996-11-05T10:16:36Z</dcterms:created>
  <dcterms:modified xsi:type="dcterms:W3CDTF">2023-11-04T14:47:06Z</dcterms:modified>
  <cp:category/>
  <cp:version/>
  <cp:contentType/>
  <cp:contentStatus/>
</cp:coreProperties>
</file>